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r.migranova\Documents\Закупки\2014 г\Плинты модулей КМН, плинты LSA 2015 г\"/>
    </mc:Choice>
  </mc:AlternateContent>
  <bookViews>
    <workbookView xWindow="240" yWindow="30" windowWidth="19980" windowHeight="10110"/>
  </bookViews>
  <sheets>
    <sheet name="Лист1" sheetId="1" r:id="rId1"/>
    <sheet name="XLR_NoRangeSheet" sheetId="2" state="veryHidden" r:id="rId2"/>
  </sheets>
  <definedNames>
    <definedName name="Query1">Лист1!$A$7:$AC$11</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Лист1!$A$17:$O$17</definedName>
    <definedName name="XLR_ERRNAMESTR" hidden="1">XLR_NoRangeSheet!$B$5</definedName>
    <definedName name="XLR_VERSION" hidden="1">XLR_NoRangeSheet!$A$5</definedName>
  </definedNames>
  <calcPr calcId="152511"/>
</workbook>
</file>

<file path=xl/calcChain.xml><?xml version="1.0" encoding="utf-8"?>
<calcChain xmlns="http://schemas.openxmlformats.org/spreadsheetml/2006/main">
  <c r="E21" i="1" l="1"/>
  <c r="M11" i="1" l="1"/>
  <c r="M12" i="1" s="1"/>
  <c r="M10" i="1"/>
  <c r="M9" i="1"/>
  <c r="M8" i="1"/>
  <c r="M7" i="1"/>
  <c r="L11" i="1"/>
  <c r="B10" i="1"/>
  <c r="B9" i="1"/>
  <c r="B8" i="1"/>
  <c r="B7" i="1"/>
  <c r="B5" i="2"/>
  <c r="E20" i="1"/>
</calcChain>
</file>

<file path=xl/sharedStrings.xml><?xml version="1.0" encoding="utf-8"?>
<sst xmlns="http://schemas.openxmlformats.org/spreadsheetml/2006/main" count="75" uniqueCount="63">
  <si>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</si>
  <si>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</si>
  <si>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</si>
  <si>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</si>
  <si>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</si>
  <si>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</si>
  <si>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Особые условия</t>
  </si>
  <si>
    <t>Инициатор закупки:</t>
  </si>
  <si>
    <t>Контактное лицо по тех. Вопросам</t>
  </si>
  <si>
    <t>СПЕЦИФИКАЦИЯ</t>
  </si>
  <si>
    <t>Исполнитель:</t>
  </si>
  <si>
    <t>тел.</t>
  </si>
  <si>
    <t>эл.почта</t>
  </si>
  <si>
    <t>Eд.изм</t>
  </si>
  <si>
    <t>Наименование товара</t>
  </si>
  <si>
    <t>II кв.</t>
  </si>
  <si>
    <t>III кв.</t>
  </si>
  <si>
    <t>Итого</t>
  </si>
  <si>
    <t>Цена за единицу измерения без НДС, включая стоимость тары и доставку, рубли РФ</t>
  </si>
  <si>
    <t>Сумма без НДС, включая стоимость тары и доставку, рубли РФ</t>
  </si>
  <si>
    <t>В т.ч. НДС</t>
  </si>
  <si>
    <t>Сумма в том числе НДС, включая стоимость тары и доставку, рубли РФ</t>
  </si>
  <si>
    <t>ЛОТ</t>
  </si>
  <si>
    <t>не менее 12 месяцев</t>
  </si>
  <si>
    <t>Гарантийные обязательства</t>
  </si>
  <si>
    <t xml:space="preserve">Срок службы </t>
  </si>
  <si>
    <t>Номенклатура</t>
  </si>
  <si>
    <t xml:space="preserve">Наименование товара поставщика1 </t>
  </si>
  <si>
    <t>4.2, Developer  (build 122-D7)</t>
  </si>
  <si>
    <t>Query2</t>
  </si>
  <si>
    <t>Республика Башкортостан</t>
  </si>
  <si>
    <t>Поставка модулей КМН</t>
  </si>
  <si>
    <t>Шиц Д.В., тел. 2215597, эл.почта:</t>
  </si>
  <si>
    <t>2215597</t>
  </si>
  <si>
    <t/>
  </si>
  <si>
    <t>Шиц ДВ тел 8/347/2215597</t>
  </si>
  <si>
    <t>31.12.2015</t>
  </si>
  <si>
    <t>Мустафин Ильдар Загирович</t>
  </si>
  <si>
    <t>Отдел организации эксплуатации систем коммутации и сетей доступа</t>
  </si>
  <si>
    <t>Приложение 1.1</t>
  </si>
  <si>
    <t>36044</t>
  </si>
  <si>
    <t>МОДУЛЬ КМН</t>
  </si>
  <si>
    <t>Модуль защиты КМН для кабельного ящика с врезным контактом с гелевым наполнителем</t>
  </si>
  <si>
    <t>шт</t>
  </si>
  <si>
    <t>34931</t>
  </si>
  <si>
    <t>ОПОРА ДЛЯ ПЛИНТОВ LSA-PROFIL 2/10 19"3U</t>
  </si>
  <si>
    <t>Опора предназначена для размещения 19 плинтов (2/8, 2/10, 2/8х3) с типом установки LSA-PROFIL.</t>
  </si>
  <si>
    <t>36268</t>
  </si>
  <si>
    <t>ПЛИНТ LSA-PLUS 2*10</t>
  </si>
  <si>
    <t>компл</t>
  </si>
  <si>
    <t>36711</t>
  </si>
  <si>
    <t>ХОМУТ МОНТАЖНЫЙ НА 3 МЕСТА В К-ТЕ С ПЛИНТАМИ KSC 10</t>
  </si>
  <si>
    <t>Хомут монтажный (скоба) под 3 плинта 10 пар LSA+, нержавейка</t>
  </si>
  <si>
    <t>1 Гарантийные обязательства - 12 месяцев</t>
  </si>
  <si>
    <t>Приложение 1.2</t>
  </si>
  <si>
    <t>Республика Башкортостан,  г. Уфа, ул. Каспийская, 14  ОАО "Башинформсвязь,                                                                                                                                                                                                                                                                                                                                                                                                                                                                                                                                                                                                                                                                                                                                                                Контактные лица: зав. складом Иксанова Флюра Сагитовна - тел. 8-905-352-77-79</t>
  </si>
  <si>
    <t>Плинт LSA PROFIL 2/10 LT, маркировка 0..9 
Плинт с нормально замкнутыми контактами на 10 пар содержит контактные элементы разрыва цепи электрического соединения. Плинт обеспечивает возможность контроля цепей обеспечивается в обоих направлениях, а также вовозможность установки элементов многоступенчатой (комплексной) защиты.
Установка плинта:
- На штангах PROFIL (межцентровое расстояние между штангами 95 мм на 10 пар)
- На монтажных хомутах 2/10
Технические характеристики:
Сопротивление изоляции 1 ГОм
Сопротивление контакта &lt;= 5 мОм
Напряжение переходного процесса 1,5 кВ
Ток импульса 120В DC TNV
Допустимый диаметр жилы однопроволочного провода 0,4...0,64 мм
Количество подключений на контакт при полном сохранении электрических характеристик 100x
Покрытие зоны контакта Cплав олово + серебро
Цвет крышка: белый, основание: белый
Требования безопасности соответствуют  РД45.064-99
Требования по стойкости к климатическим воздействиям соответствуют  РД45.064-99
Срок службы должен быть не менее 25 лет.
Срок сохраняемости должен быть не менее 1 года.
Гарантийный срок эксплуатации ОКО должен быть не менее 2 лет со дня ввода в эксплуатацию
Комплект поставки состоит из 10 плинтов LSA PROFIL 2/10 LT, маркировка 0..9</t>
  </si>
  <si>
    <t>Предельная сумма лота составляет:   2 880 698,25   руб. с НДС.</t>
  </si>
  <si>
    <t>+7(347)2215779</t>
  </si>
  <si>
    <t>i.mustafin@bashtel.ru</t>
  </si>
  <si>
    <t>не менее 5 лет</t>
  </si>
  <si>
    <t>Транспортировка товара осуществляется  автомобильным транспортом,  за счет Поставщика.</t>
  </si>
  <si>
    <t>потребность 2 квартала 2015 г. - до 10 апреля  2015 г., потребность  3 кваратала  - июнь 2015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</si>
</sst>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8" x14ac:knownFonts="1">
    <font>
      <sz val="11"/>
      <color theme="1"/>
      <name val="Calibri"/>
      <family val="2"/>
      <charset val="204"/>
      <scheme val="minor"/>
    </font>
    <font>
      <sz val="10"/>
      <name val="Arial Cyr"/>
      <charset val="204"/>
    </font>
    <font>
      <b/>
      <sz val="11"/>
      <color theme="1"/>
      <name val="Calibri"/>
      <family val="2"/>
      <charset val="204"/>
      <scheme val="minor"/>
    </font>
    <font>
      <sz val="11"/>
      <color theme="1"/>
      <name val="Times New Roman"/>
      <family val="1"/>
      <charset val="204"/>
    </font>
    <font>
      <sz val="11"/>
      <name val="Calibri"/>
      <family val="2"/>
      <charset val="204"/>
      <scheme val="minor"/>
    </font>
    <font>
      <sz val="10"/>
      <color theme="1"/>
      <name val="Calibri"/>
      <family val="2"/>
      <charset val="204"/>
      <scheme val="minor"/>
    </font>
    <font>
      <u/>
      <sz val="11"/>
      <color theme="10"/>
      <name val="Calibri"/>
      <family val="2"/>
      <charset val="204"/>
      <scheme val="minor"/>
    </font>
    <font>
      <u/>
      <sz val="10"/>
      <color theme="10"/>
      <name val="Calibri"/>
      <family val="2"/>
      <charset val="204"/>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s>
  <cellStyleXfs count="3">
    <xf numFmtId="0" fontId="0" fillId="0" borderId="0"/>
    <xf numFmtId="0" fontId="1" fillId="0" borderId="0"/>
    <xf numFmtId="0" fontId="6" fillId="0" borderId="0" applyNumberFormat="0" applyFill="0" applyBorder="0" applyAlignment="0" applyProtection="0"/>
  </cellStyleXfs>
  <cellXfs count="59">
    <xf numFmtId="0" fontId="0" fillId="0" borderId="0" xfId="0"/>
    <xf numFmtId="0" fontId="0" fillId="0" borderId="1" xfId="0" applyBorder="1" applyAlignment="1">
      <alignment vertical="top" wrapText="1"/>
    </xf>
    <xf numFmtId="0" fontId="0" fillId="0" borderId="0" xfId="0" applyBorder="1" applyAlignment="1">
      <alignment vertical="top" wrapText="1"/>
    </xf>
    <xf numFmtId="0" fontId="0" fillId="0" borderId="0" xfId="0" applyAlignment="1">
      <alignment horizontal="left"/>
    </xf>
    <xf numFmtId="0" fontId="0" fillId="0" borderId="1" xfId="0" applyBorder="1" applyAlignment="1">
      <alignment vertical="top"/>
    </xf>
    <xf numFmtId="164" fontId="0" fillId="0" borderId="1" xfId="0" applyNumberFormat="1" applyBorder="1" applyAlignment="1">
      <alignment horizontal="right" vertical="top" wrapText="1"/>
    </xf>
    <xf numFmtId="0" fontId="0" fillId="0" borderId="1" xfId="0" applyBorder="1" applyAlignment="1">
      <alignment horizontal="center" vertical="top"/>
    </xf>
    <xf numFmtId="0" fontId="0" fillId="0" borderId="0" xfId="0"/>
    <xf numFmtId="0" fontId="3" fillId="0" borderId="2" xfId="0" applyFont="1" applyBorder="1" applyAlignment="1">
      <alignment horizontal="center" vertical="top" wrapText="1"/>
    </xf>
    <xf numFmtId="0" fontId="0" fillId="0" borderId="0" xfId="0"/>
    <xf numFmtId="0" fontId="0" fillId="0" borderId="0" xfId="0"/>
    <xf numFmtId="0" fontId="0" fillId="0" borderId="0" xfId="0" applyFont="1"/>
    <xf numFmtId="0" fontId="0" fillId="0" borderId="0" xfId="0" applyFont="1" applyAlignment="1">
      <alignment horizontal="left"/>
    </xf>
    <xf numFmtId="0" fontId="0" fillId="0" borderId="0" xfId="0" applyFont="1" applyAlignment="1">
      <alignment vertical="center" wrapText="1"/>
    </xf>
    <xf numFmtId="0" fontId="0" fillId="0" borderId="1" xfId="0" applyFont="1" applyBorder="1" applyAlignment="1">
      <alignment horizontal="center"/>
    </xf>
    <xf numFmtId="0" fontId="0" fillId="0" borderId="0" xfId="0" applyBorder="1"/>
    <xf numFmtId="0" fontId="0" fillId="0" borderId="3" xfId="0" applyBorder="1"/>
    <xf numFmtId="0" fontId="0" fillId="0" borderId="4" xfId="0" applyBorder="1" applyAlignment="1">
      <alignment vertical="top" wrapText="1"/>
    </xf>
    <xf numFmtId="0" fontId="0" fillId="0" borderId="4" xfId="0" applyBorder="1"/>
    <xf numFmtId="0" fontId="0" fillId="0" borderId="0" xfId="0" applyAlignment="1">
      <alignment horizontal="right"/>
    </xf>
    <xf numFmtId="164" fontId="0" fillId="0" borderId="4" xfId="0" applyNumberFormat="1" applyBorder="1"/>
    <xf numFmtId="164" fontId="0" fillId="0" borderId="1" xfId="0" applyNumberFormat="1" applyBorder="1" applyAlignment="1">
      <alignment horizontal="right"/>
    </xf>
    <xf numFmtId="0" fontId="2" fillId="0" borderId="0" xfId="0" applyFont="1"/>
    <xf numFmtId="0" fontId="2" fillId="0" borderId="0" xfId="0" applyFont="1" applyAlignment="1">
      <alignment horizontal="left"/>
    </xf>
    <xf numFmtId="49" fontId="0" fillId="0" borderId="1" xfId="0" applyNumberFormat="1" applyBorder="1" applyAlignment="1">
      <alignment horizontal="left" vertical="top"/>
    </xf>
    <xf numFmtId="0" fontId="0" fillId="0" borderId="1" xfId="0" applyFont="1" applyBorder="1" applyAlignment="1">
      <alignment horizontal="center"/>
    </xf>
    <xf numFmtId="0" fontId="0" fillId="0" borderId="1" xfId="0" applyFont="1"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0" fontId="0" fillId="0" borderId="1" xfId="0" applyNumberFormat="1" applyBorder="1" applyAlignment="1">
      <alignment horizontal="left" vertical="top"/>
    </xf>
    <xf numFmtId="4" fontId="0" fillId="0" borderId="5" xfId="0" applyNumberFormat="1" applyBorder="1" applyAlignment="1">
      <alignment horizontal="right"/>
    </xf>
    <xf numFmtId="0" fontId="5" fillId="0" borderId="0" xfId="0" applyFont="1"/>
    <xf numFmtId="0" fontId="5" fillId="0" borderId="0" xfId="0" applyFont="1" applyAlignment="1">
      <alignment horizontal="left"/>
    </xf>
    <xf numFmtId="49" fontId="5" fillId="0" borderId="0" xfId="0" applyNumberFormat="1" applyFont="1" applyAlignment="1">
      <alignment horizontal="left"/>
    </xf>
    <xf numFmtId="0" fontId="7" fillId="0" borderId="0" xfId="2" applyFont="1" applyAlignment="1">
      <alignment horizontal="left"/>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6"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0" fillId="0" borderId="1" xfId="0" applyBorder="1" applyAlignment="1">
      <alignment horizontal="left"/>
    </xf>
    <xf numFmtId="0" fontId="2" fillId="0" borderId="0" xfId="0" applyFont="1" applyAlignment="1">
      <alignment horizontal="center"/>
    </xf>
    <xf numFmtId="0" fontId="0" fillId="0" borderId="1" xfId="0" applyFont="1" applyBorder="1" applyAlignment="1">
      <alignment horizontal="center" vertical="center" wrapText="1"/>
    </xf>
    <xf numFmtId="0" fontId="0" fillId="0" borderId="1" xfId="0" applyFont="1" applyBorder="1" applyAlignment="1">
      <alignment horizontal="center" vertical="top" wrapText="1"/>
    </xf>
    <xf numFmtId="0" fontId="0" fillId="0" borderId="1" xfId="0" applyFont="1" applyBorder="1" applyAlignment="1">
      <alignment horizontal="center"/>
    </xf>
    <xf numFmtId="0" fontId="0" fillId="0" borderId="5"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Alignment="1">
      <alignment horizontal="right"/>
    </xf>
    <xf numFmtId="0" fontId="0" fillId="0" borderId="1" xfId="0" applyBorder="1" applyAlignment="1">
      <alignment horizontal="center"/>
    </xf>
    <xf numFmtId="0" fontId="0" fillId="0" borderId="3" xfId="0" applyFont="1" applyBorder="1" applyAlignment="1">
      <alignment horizontal="center" vertical="top" wrapText="1"/>
    </xf>
    <xf numFmtId="0" fontId="0" fillId="0" borderId="9" xfId="0" applyFont="1" applyBorder="1" applyAlignment="1">
      <alignment horizontal="center" vertical="top" wrapText="1"/>
    </xf>
    <xf numFmtId="0" fontId="4" fillId="0" borderId="5" xfId="0" applyFont="1" applyBorder="1" applyAlignment="1">
      <alignment horizontal="center" vertical="top" wrapText="1"/>
    </xf>
    <xf numFmtId="0" fontId="0" fillId="0" borderId="2" xfId="0" applyFont="1" applyBorder="1" applyAlignment="1">
      <alignment horizontal="center" vertical="top" wrapText="1"/>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mustafin@bashte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AC27"/>
  <sheetViews>
    <sheetView tabSelected="1" zoomScale="75" zoomScaleNormal="75" workbookViewId="0">
      <selection activeCell="F31" sqref="F31"/>
    </sheetView>
  </sheetViews>
  <sheetFormatPr defaultRowHeight="15" x14ac:dyDescent="0.25"/>
  <cols>
    <col min="1" max="1" width="0.85546875" customWidth="1"/>
    <col min="2" max="2" width="8.42578125" customWidth="1"/>
    <col min="3" max="3" width="8.42578125" style="10" customWidth="1"/>
    <col min="4" max="4" width="26.42578125" customWidth="1"/>
    <col min="5" max="5" width="18" style="10" customWidth="1"/>
    <col min="6" max="6" width="72.85546875" customWidth="1"/>
    <col min="11" max="11" width="19.5703125" style="7" customWidth="1"/>
    <col min="12" max="12" width="16" style="7" customWidth="1"/>
    <col min="13" max="13" width="18.28515625" style="9" customWidth="1"/>
    <col min="14" max="14" width="38.85546875" customWidth="1"/>
    <col min="15" max="15" width="3.28515625" customWidth="1"/>
    <col min="25" max="28" width="9.140625" style="10"/>
  </cols>
  <sheetData>
    <row r="1" spans="1:29" x14ac:dyDescent="0.25">
      <c r="L1" s="50" t="s">
        <v>54</v>
      </c>
      <c r="M1" s="50"/>
      <c r="N1" s="50"/>
    </row>
    <row r="2" spans="1:29" x14ac:dyDescent="0.25">
      <c r="B2" s="44" t="s">
        <v>9</v>
      </c>
      <c r="C2" s="44"/>
      <c r="D2" s="44"/>
      <c r="E2" s="44"/>
      <c r="F2" s="44"/>
      <c r="G2" s="44"/>
      <c r="H2" s="44"/>
      <c r="I2" s="44"/>
      <c r="J2" s="44"/>
      <c r="K2" s="44"/>
      <c r="L2" s="44"/>
      <c r="M2" s="44"/>
      <c r="N2" s="44"/>
    </row>
    <row r="3" spans="1:29" x14ac:dyDescent="0.25">
      <c r="B3" t="s">
        <v>22</v>
      </c>
      <c r="C3" s="10" t="s">
        <v>31</v>
      </c>
      <c r="D3" s="23"/>
      <c r="E3" s="23"/>
      <c r="F3" s="22" t="s">
        <v>38</v>
      </c>
      <c r="N3" s="19"/>
      <c r="O3" s="3"/>
    </row>
    <row r="4" spans="1:29" s="11" customFormat="1" x14ac:dyDescent="0.25">
      <c r="B4" s="45" t="s">
        <v>0</v>
      </c>
      <c r="C4" s="48" t="s">
        <v>26</v>
      </c>
      <c r="D4" s="45" t="s">
        <v>14</v>
      </c>
      <c r="E4" s="48" t="s">
        <v>27</v>
      </c>
      <c r="F4" s="45" t="s">
        <v>1</v>
      </c>
      <c r="G4" s="45" t="s">
        <v>13</v>
      </c>
      <c r="H4" s="47"/>
      <c r="I4" s="47"/>
      <c r="J4" s="47"/>
      <c r="K4" s="54" t="s">
        <v>18</v>
      </c>
      <c r="L4" s="52" t="s">
        <v>19</v>
      </c>
      <c r="M4" s="46" t="s">
        <v>21</v>
      </c>
      <c r="N4" s="45" t="s">
        <v>2</v>
      </c>
      <c r="O4" s="12"/>
    </row>
    <row r="5" spans="1:29" s="13" customFormat="1" ht="64.5" customHeight="1" x14ac:dyDescent="0.25">
      <c r="B5" s="45"/>
      <c r="C5" s="49"/>
      <c r="D5" s="45"/>
      <c r="E5" s="49"/>
      <c r="F5" s="45"/>
      <c r="G5" s="45"/>
      <c r="H5" s="8" t="s">
        <v>15</v>
      </c>
      <c r="I5" s="8" t="s">
        <v>16</v>
      </c>
      <c r="J5" s="8" t="s">
        <v>17</v>
      </c>
      <c r="K5" s="55"/>
      <c r="L5" s="53"/>
      <c r="M5" s="46"/>
      <c r="N5" s="45"/>
    </row>
    <row r="6" spans="1:29" s="11" customFormat="1" x14ac:dyDescent="0.25">
      <c r="B6" s="14">
        <v>1</v>
      </c>
      <c r="C6" s="25">
        <v>2</v>
      </c>
      <c r="D6" s="14">
        <v>3</v>
      </c>
      <c r="E6" s="26">
        <v>4</v>
      </c>
      <c r="F6" s="14">
        <v>5</v>
      </c>
      <c r="G6" s="14">
        <v>6</v>
      </c>
      <c r="H6" s="14">
        <v>8</v>
      </c>
      <c r="I6" s="14">
        <v>9</v>
      </c>
      <c r="J6" s="14">
        <v>11</v>
      </c>
      <c r="K6" s="14">
        <v>12</v>
      </c>
      <c r="L6" s="14">
        <v>13</v>
      </c>
      <c r="M6" s="14">
        <v>14</v>
      </c>
      <c r="N6" s="14">
        <v>15</v>
      </c>
    </row>
    <row r="7" spans="1:29" ht="73.5" customHeight="1" x14ac:dyDescent="0.25">
      <c r="A7" s="10"/>
      <c r="B7" s="6">
        <f>ROW()-6</f>
        <v>1</v>
      </c>
      <c r="C7" s="6" t="s">
        <v>40</v>
      </c>
      <c r="D7" s="1" t="s">
        <v>41</v>
      </c>
      <c r="E7" s="1"/>
      <c r="F7" s="1" t="s">
        <v>42</v>
      </c>
      <c r="G7" s="4" t="s">
        <v>43</v>
      </c>
      <c r="H7" s="31">
        <v>17410</v>
      </c>
      <c r="I7" s="31">
        <v>10570</v>
      </c>
      <c r="J7" s="24">
        <v>27980</v>
      </c>
      <c r="K7" s="5">
        <v>50</v>
      </c>
      <c r="L7" s="5">
        <v>1399000</v>
      </c>
      <c r="M7" s="5">
        <f>L7*1.18</f>
        <v>1650820</v>
      </c>
      <c r="N7" s="1" t="s">
        <v>55</v>
      </c>
      <c r="O7" s="10"/>
      <c r="P7" s="10"/>
      <c r="Q7" s="10"/>
      <c r="R7" s="10"/>
      <c r="S7" s="10"/>
      <c r="T7" s="10"/>
      <c r="U7" s="10"/>
      <c r="V7" s="10"/>
      <c r="W7" s="10"/>
      <c r="X7" s="10"/>
      <c r="AC7" s="10"/>
    </row>
    <row r="8" spans="1:29" ht="63.75" customHeight="1" x14ac:dyDescent="0.25">
      <c r="A8" s="10"/>
      <c r="B8" s="6">
        <f>ROW()-6</f>
        <v>2</v>
      </c>
      <c r="C8" s="6" t="s">
        <v>44</v>
      </c>
      <c r="D8" s="1" t="s">
        <v>45</v>
      </c>
      <c r="E8" s="1"/>
      <c r="F8" s="1" t="s">
        <v>46</v>
      </c>
      <c r="G8" s="4" t="s">
        <v>43</v>
      </c>
      <c r="H8" s="31">
        <v>114</v>
      </c>
      <c r="I8" s="24">
        <v>94</v>
      </c>
      <c r="J8" s="24">
        <v>208</v>
      </c>
      <c r="K8" s="5">
        <v>300</v>
      </c>
      <c r="L8" s="5">
        <v>62400</v>
      </c>
      <c r="M8" s="5">
        <f>L8*1.18</f>
        <v>73632</v>
      </c>
      <c r="N8" s="1" t="s">
        <v>55</v>
      </c>
      <c r="O8" s="10"/>
      <c r="P8" s="10"/>
      <c r="Q8" s="10"/>
      <c r="R8" s="10"/>
      <c r="S8" s="10"/>
      <c r="T8" s="10"/>
      <c r="U8" s="10"/>
      <c r="V8" s="10"/>
      <c r="W8" s="10"/>
      <c r="X8" s="10"/>
      <c r="AC8" s="10"/>
    </row>
    <row r="9" spans="1:29" s="10" customFormat="1" ht="378" customHeight="1" x14ac:dyDescent="0.25">
      <c r="B9" s="6">
        <f>ROW()-6</f>
        <v>3</v>
      </c>
      <c r="C9" s="6" t="s">
        <v>47</v>
      </c>
      <c r="D9" s="1" t="s">
        <v>48</v>
      </c>
      <c r="E9" s="1"/>
      <c r="F9" s="1" t="s">
        <v>56</v>
      </c>
      <c r="G9" s="4" t="s">
        <v>49</v>
      </c>
      <c r="H9" s="31">
        <v>576</v>
      </c>
      <c r="I9" s="31">
        <v>397</v>
      </c>
      <c r="J9" s="31">
        <v>973</v>
      </c>
      <c r="K9" s="5">
        <v>1000</v>
      </c>
      <c r="L9" s="5">
        <v>973300</v>
      </c>
      <c r="M9" s="5">
        <f>L9*1.18</f>
        <v>1148494</v>
      </c>
      <c r="N9" s="1" t="s">
        <v>55</v>
      </c>
    </row>
    <row r="10" spans="1:29" s="10" customFormat="1" ht="75" x14ac:dyDescent="0.25">
      <c r="B10" s="6">
        <f>ROW()-6</f>
        <v>4</v>
      </c>
      <c r="C10" s="6" t="s">
        <v>50</v>
      </c>
      <c r="D10" s="1" t="s">
        <v>51</v>
      </c>
      <c r="E10" s="1"/>
      <c r="F10" s="1" t="s">
        <v>52</v>
      </c>
      <c r="G10" s="4" t="s">
        <v>43</v>
      </c>
      <c r="H10" s="24">
        <v>30</v>
      </c>
      <c r="I10" s="24">
        <v>0</v>
      </c>
      <c r="J10" s="24">
        <v>30</v>
      </c>
      <c r="K10" s="5">
        <v>218.99</v>
      </c>
      <c r="L10" s="5">
        <v>6569.7000000000007</v>
      </c>
      <c r="M10" s="5">
        <f>L10*1.18</f>
        <v>7752.2460000000001</v>
      </c>
      <c r="N10" s="1" t="s">
        <v>55</v>
      </c>
    </row>
    <row r="11" spans="1:29" x14ac:dyDescent="0.25">
      <c r="A11" s="10"/>
      <c r="B11" s="16"/>
      <c r="C11" s="18"/>
      <c r="D11" s="17"/>
      <c r="E11" s="17"/>
      <c r="F11" s="17"/>
      <c r="G11" s="18"/>
      <c r="H11" s="18"/>
      <c r="I11" s="18"/>
      <c r="J11" s="18"/>
      <c r="K11" s="20"/>
      <c r="L11" s="21">
        <f>SUM($L$7:$L$10)</f>
        <v>2441269.7000000002</v>
      </c>
      <c r="M11" s="5">
        <f>L11*1.18</f>
        <v>2880698.2460000003</v>
      </c>
      <c r="N11" s="2"/>
      <c r="O11" s="10"/>
      <c r="P11" s="10"/>
      <c r="Q11" s="10"/>
      <c r="R11" s="10"/>
      <c r="S11" s="10"/>
      <c r="T11" s="10"/>
      <c r="U11" s="10"/>
      <c r="V11" s="10"/>
      <c r="W11" s="10"/>
      <c r="X11" s="10"/>
      <c r="AC11" s="10"/>
    </row>
    <row r="12" spans="1:29" x14ac:dyDescent="0.25">
      <c r="A12" s="10"/>
      <c r="B12" s="15"/>
      <c r="C12" s="15"/>
      <c r="D12" s="2"/>
      <c r="E12" s="2"/>
      <c r="F12" s="2"/>
      <c r="G12" s="15"/>
      <c r="H12" s="15"/>
      <c r="I12" s="15"/>
      <c r="J12" s="15"/>
      <c r="K12" s="15"/>
      <c r="L12" s="15" t="s">
        <v>20</v>
      </c>
      <c r="M12" s="32">
        <f>M11-L11</f>
        <v>439428.54600000009</v>
      </c>
      <c r="N12" s="2"/>
      <c r="O12" s="10"/>
      <c r="P12" s="10"/>
      <c r="Q12" s="10"/>
      <c r="R12" s="10"/>
      <c r="S12" s="10"/>
      <c r="T12" s="10"/>
      <c r="U12" s="10"/>
      <c r="V12" s="10"/>
      <c r="W12" s="10"/>
      <c r="X12" s="10"/>
      <c r="AC12" s="10"/>
    </row>
    <row r="13" spans="1:29" ht="16.5" customHeight="1" x14ac:dyDescent="0.25">
      <c r="A13" s="10"/>
      <c r="B13" s="43" t="s">
        <v>57</v>
      </c>
      <c r="C13" s="43"/>
      <c r="D13" s="43"/>
      <c r="E13" s="43"/>
      <c r="F13" s="43"/>
      <c r="G13" s="43"/>
      <c r="H13" s="43"/>
      <c r="I13" s="43"/>
      <c r="J13" s="43"/>
      <c r="K13" s="43"/>
      <c r="L13" s="43"/>
      <c r="M13" s="43"/>
      <c r="N13" s="43"/>
      <c r="O13" s="10"/>
      <c r="P13" s="10"/>
      <c r="Q13" s="10"/>
      <c r="R13" s="10"/>
      <c r="S13" s="10"/>
      <c r="T13" s="10"/>
      <c r="U13" s="10"/>
      <c r="V13" s="10"/>
      <c r="W13" s="10"/>
      <c r="X13" s="10"/>
      <c r="AC13" s="10"/>
    </row>
    <row r="14" spans="1:29" x14ac:dyDescent="0.25">
      <c r="B14" s="43" t="s">
        <v>3</v>
      </c>
      <c r="C14" s="43"/>
      <c r="D14" s="43"/>
      <c r="E14" s="43"/>
      <c r="F14" s="43"/>
      <c r="G14" s="43"/>
      <c r="H14" s="43"/>
      <c r="I14" s="43"/>
      <c r="J14" s="43"/>
      <c r="K14" s="43"/>
      <c r="L14" s="43"/>
      <c r="M14" s="43"/>
      <c r="N14" s="43"/>
    </row>
    <row r="15" spans="1:29" x14ac:dyDescent="0.25">
      <c r="B15" s="51" t="s">
        <v>4</v>
      </c>
      <c r="C15" s="51"/>
      <c r="D15" s="51"/>
      <c r="E15" s="40" t="s">
        <v>62</v>
      </c>
      <c r="F15" s="41"/>
      <c r="G15" s="41"/>
      <c r="H15" s="41"/>
      <c r="I15" s="41"/>
      <c r="J15" s="41"/>
      <c r="K15" s="41"/>
      <c r="L15" s="41"/>
      <c r="M15" s="41"/>
      <c r="N15" s="42"/>
    </row>
    <row r="16" spans="1:29" s="10" customFormat="1" ht="32.1" customHeight="1" x14ac:dyDescent="0.25">
      <c r="A16"/>
      <c r="B16" s="51" t="s">
        <v>5</v>
      </c>
      <c r="C16" s="51"/>
      <c r="D16" s="51"/>
      <c r="E16" s="37" t="s">
        <v>61</v>
      </c>
      <c r="F16" s="38"/>
      <c r="G16" s="38"/>
      <c r="H16" s="38"/>
      <c r="I16" s="38"/>
      <c r="J16" s="38"/>
      <c r="K16" s="38"/>
      <c r="L16" s="38"/>
      <c r="M16" s="38"/>
      <c r="N16" s="39"/>
      <c r="O16" s="2"/>
      <c r="P16" s="2"/>
      <c r="Q16" s="2"/>
      <c r="R16" s="2"/>
      <c r="S16" s="2"/>
      <c r="T16" s="2"/>
      <c r="U16"/>
      <c r="V16"/>
      <c r="W16"/>
      <c r="X16"/>
      <c r="AC16"/>
    </row>
    <row r="17" spans="1:29" s="10" customFormat="1" ht="15" customHeight="1" x14ac:dyDescent="0.25">
      <c r="B17" s="51" t="s">
        <v>6</v>
      </c>
      <c r="C17" s="51"/>
      <c r="D17" s="51"/>
      <c r="E17" s="40" t="s">
        <v>53</v>
      </c>
      <c r="F17" s="41"/>
      <c r="G17" s="41"/>
      <c r="H17" s="41"/>
      <c r="I17" s="41"/>
      <c r="J17" s="41"/>
      <c r="K17" s="41"/>
      <c r="L17" s="41"/>
      <c r="M17" s="41"/>
      <c r="N17" s="41"/>
      <c r="P17"/>
      <c r="Q17"/>
      <c r="R17"/>
      <c r="S17"/>
      <c r="T17"/>
      <c r="U17"/>
      <c r="V17"/>
      <c r="W17"/>
      <c r="X17"/>
      <c r="AC17"/>
    </row>
    <row r="18" spans="1:29" x14ac:dyDescent="0.25">
      <c r="A18" s="10"/>
      <c r="B18" s="56" t="s">
        <v>24</v>
      </c>
      <c r="C18" s="57"/>
      <c r="D18" s="58"/>
      <c r="E18" s="40" t="s">
        <v>23</v>
      </c>
      <c r="F18" s="41"/>
      <c r="G18" s="41"/>
      <c r="H18" s="41"/>
      <c r="I18" s="41"/>
      <c r="J18" s="41"/>
      <c r="K18" s="41"/>
      <c r="L18" s="41"/>
      <c r="M18" s="41"/>
      <c r="N18" s="42"/>
      <c r="O18" s="10"/>
    </row>
    <row r="19" spans="1:29" ht="19.5" customHeight="1" x14ac:dyDescent="0.25">
      <c r="A19" s="10"/>
      <c r="B19" s="56" t="s">
        <v>25</v>
      </c>
      <c r="C19" s="57"/>
      <c r="D19" s="58"/>
      <c r="E19" s="40" t="s">
        <v>60</v>
      </c>
      <c r="F19" s="41"/>
      <c r="G19" s="41"/>
      <c r="H19" s="41"/>
      <c r="I19" s="41"/>
      <c r="J19" s="41"/>
      <c r="K19" s="41"/>
      <c r="L19" s="41"/>
      <c r="M19" s="41"/>
      <c r="N19" s="42"/>
      <c r="O19" s="10"/>
      <c r="P19" s="10"/>
      <c r="Q19" s="10"/>
      <c r="R19" s="10"/>
      <c r="S19" s="10"/>
      <c r="T19" s="10"/>
      <c r="U19" s="10"/>
      <c r="V19" s="10"/>
      <c r="W19" s="10"/>
      <c r="X19" s="10"/>
      <c r="AC19" s="10"/>
    </row>
    <row r="20" spans="1:29" s="10" customFormat="1" ht="19.5" customHeight="1" x14ac:dyDescent="0.25">
      <c r="A20"/>
      <c r="B20" s="51" t="s">
        <v>7</v>
      </c>
      <c r="C20" s="51"/>
      <c r="D20" s="51"/>
      <c r="E20" s="40" t="str">
        <f>Query2_KURATOR</f>
        <v>Шиц Д.В., тел. 2215597, эл.почта:</v>
      </c>
      <c r="F20" s="41"/>
      <c r="G20" s="41"/>
      <c r="H20" s="41"/>
      <c r="I20" s="41"/>
      <c r="J20" s="41"/>
      <c r="K20" s="41"/>
      <c r="L20" s="41"/>
      <c r="M20" s="41"/>
      <c r="N20" s="42"/>
      <c r="O20"/>
    </row>
    <row r="21" spans="1:29" x14ac:dyDescent="0.25">
      <c r="B21" s="51" t="s">
        <v>8</v>
      </c>
      <c r="C21" s="51"/>
      <c r="D21" s="51"/>
      <c r="E21" s="40" t="str">
        <f>Query2_NPO</f>
        <v>Шиц ДВ тел 8/347/2215597</v>
      </c>
      <c r="F21" s="41"/>
      <c r="G21" s="41"/>
      <c r="H21" s="41"/>
      <c r="I21" s="41"/>
      <c r="J21" s="41"/>
      <c r="K21" s="41"/>
      <c r="L21" s="41"/>
      <c r="M21" s="41"/>
      <c r="N21" s="42"/>
    </row>
    <row r="22" spans="1:29" s="10" customFormat="1" x14ac:dyDescent="0.25">
      <c r="B22" s="27"/>
      <c r="C22" s="27"/>
      <c r="D22" s="27"/>
      <c r="E22" s="27"/>
      <c r="F22" s="28"/>
      <c r="G22" s="28"/>
      <c r="H22" s="28"/>
      <c r="I22" s="28"/>
      <c r="J22" s="28"/>
      <c r="K22" s="28"/>
      <c r="L22" s="28"/>
      <c r="M22" s="28"/>
      <c r="N22" s="28"/>
      <c r="P22"/>
      <c r="Q22"/>
      <c r="R22"/>
      <c r="S22"/>
      <c r="T22"/>
      <c r="U22"/>
      <c r="V22"/>
      <c r="W22"/>
      <c r="X22"/>
      <c r="AC22"/>
    </row>
    <row r="23" spans="1:29" x14ac:dyDescent="0.25">
      <c r="A23" s="10"/>
      <c r="B23" s="33"/>
      <c r="C23" s="33"/>
      <c r="D23" s="33"/>
      <c r="E23" s="33"/>
      <c r="F23" s="33"/>
      <c r="G23" s="33"/>
      <c r="H23" s="10"/>
      <c r="I23" s="10"/>
      <c r="J23" s="10"/>
      <c r="K23" s="10"/>
      <c r="L23" s="10"/>
      <c r="M23" s="10"/>
      <c r="N23" s="10"/>
      <c r="O23" s="10"/>
    </row>
    <row r="24" spans="1:29" x14ac:dyDescent="0.25">
      <c r="B24" s="33" t="s">
        <v>10</v>
      </c>
      <c r="C24" s="33"/>
      <c r="D24" s="33"/>
      <c r="E24" s="33"/>
      <c r="F24" s="33"/>
      <c r="G24" s="33"/>
      <c r="P24" s="10"/>
      <c r="Q24" s="10"/>
      <c r="R24" s="10"/>
      <c r="S24" s="10"/>
      <c r="T24" s="10"/>
      <c r="U24" s="10"/>
      <c r="V24" s="10"/>
      <c r="W24" s="10"/>
      <c r="X24" s="10"/>
      <c r="AC24" s="10"/>
    </row>
    <row r="25" spans="1:29" x14ac:dyDescent="0.25">
      <c r="B25" s="33"/>
      <c r="C25" s="34" t="s">
        <v>37</v>
      </c>
      <c r="D25" s="33"/>
      <c r="E25" s="33"/>
      <c r="F25" s="33"/>
      <c r="G25" s="33"/>
    </row>
    <row r="26" spans="1:29" x14ac:dyDescent="0.25">
      <c r="B26" s="33" t="s">
        <v>11</v>
      </c>
      <c r="C26" s="35" t="s">
        <v>58</v>
      </c>
      <c r="D26" s="33"/>
      <c r="E26" s="33"/>
      <c r="F26" s="33"/>
      <c r="G26" s="33"/>
    </row>
    <row r="27" spans="1:29" x14ac:dyDescent="0.25">
      <c r="B27" s="33" t="s">
        <v>12</v>
      </c>
      <c r="C27" s="36" t="s">
        <v>59</v>
      </c>
      <c r="D27" s="33"/>
      <c r="E27" s="33"/>
      <c r="F27" s="33"/>
      <c r="G27" s="33"/>
    </row>
  </sheetData>
  <mergeCells count="29">
    <mergeCell ref="L1:N1"/>
    <mergeCell ref="B20:D20"/>
    <mergeCell ref="B21:D21"/>
    <mergeCell ref="L4:L5"/>
    <mergeCell ref="K4:K5"/>
    <mergeCell ref="B17:D17"/>
    <mergeCell ref="E17:N17"/>
    <mergeCell ref="B15:D15"/>
    <mergeCell ref="B14:N14"/>
    <mergeCell ref="B19:D19"/>
    <mergeCell ref="B16:D16"/>
    <mergeCell ref="B18:D18"/>
    <mergeCell ref="E19:N19"/>
    <mergeCell ref="E20:N20"/>
    <mergeCell ref="E21:N21"/>
    <mergeCell ref="E15:N15"/>
    <mergeCell ref="E16:N16"/>
    <mergeCell ref="E18:N18"/>
    <mergeCell ref="B13:N13"/>
    <mergeCell ref="B2:N2"/>
    <mergeCell ref="B4:B5"/>
    <mergeCell ref="D4:D5"/>
    <mergeCell ref="M4:M5"/>
    <mergeCell ref="N4:N5"/>
    <mergeCell ref="F4:F5"/>
    <mergeCell ref="G4:G5"/>
    <mergeCell ref="H4:J4"/>
    <mergeCell ref="C4:C5"/>
    <mergeCell ref="E4:E5"/>
  </mergeCells>
  <hyperlinks>
    <hyperlink ref="C27" r:id="rId1"/>
  </hyperlinks>
  <pageMargins left="0.39370078740157483" right="0.39370078740157483" top="0.39370078740157483" bottom="0.39370078740157483" header="0.31496062992125984" footer="0.31496062992125984"/>
  <pageSetup paperSize="9" scale="49" fitToHeight="0" orientation="landscape" r:id="rId2"/>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5:S6"/>
  <sheetViews>
    <sheetView workbookViewId="0">
      <selection activeCell="A30013" sqref="A30013:Q30014"/>
    </sheetView>
  </sheetViews>
  <sheetFormatPr defaultRowHeight="15" x14ac:dyDescent="0.25"/>
  <sheetData>
    <row r="5" spans="1:19" x14ac:dyDescent="0.25">
      <c r="A5" s="29" t="s">
        <v>28</v>
      </c>
      <c r="B5" t="e">
        <f>XLR_ERRNAME</f>
        <v>#NAME?</v>
      </c>
    </row>
    <row r="6" spans="1:19" x14ac:dyDescent="0.25">
      <c r="A6" t="s">
        <v>29</v>
      </c>
      <c r="B6">
        <v>7507</v>
      </c>
      <c r="C6" s="30" t="s">
        <v>30</v>
      </c>
      <c r="D6">
        <v>5016</v>
      </c>
      <c r="E6" s="30" t="s">
        <v>31</v>
      </c>
      <c r="F6" s="30" t="s">
        <v>32</v>
      </c>
      <c r="G6" s="30" t="s">
        <v>33</v>
      </c>
      <c r="H6" s="30" t="s">
        <v>34</v>
      </c>
      <c r="I6" s="30" t="s">
        <v>35</v>
      </c>
      <c r="J6" s="30" t="s">
        <v>31</v>
      </c>
      <c r="K6" s="30" t="s">
        <v>36</v>
      </c>
      <c r="L6" s="30" t="s">
        <v>37</v>
      </c>
      <c r="M6" s="30" t="s">
        <v>34</v>
      </c>
      <c r="N6" s="30" t="s">
        <v>34</v>
      </c>
      <c r="O6">
        <v>246342</v>
      </c>
      <c r="P6" s="30" t="s">
        <v>38</v>
      </c>
      <c r="Q6">
        <v>0</v>
      </c>
      <c r="R6" s="30" t="s">
        <v>34</v>
      </c>
      <c r="S6" s="30" t="s">
        <v>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Query1</vt:lpstr>
      <vt:lpstr>Query3</vt:lpstr>
    </vt:vector>
  </TitlesOfParts>
  <Company>RSC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Мустафин Ильдар Загирович</dc:creator>
  <cp:lastModifiedBy>Мигранова Регина Фангизовна</cp:lastModifiedBy>
  <cp:lastPrinted>2014-11-28T05:18:40Z</cp:lastPrinted>
  <dcterms:created xsi:type="dcterms:W3CDTF">2013-12-19T08:11:42Z</dcterms:created>
  <dcterms:modified xsi:type="dcterms:W3CDTF">2014-12-04T11:52:44Z</dcterms:modified>
</cp:coreProperties>
</file>